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1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eettowncouncil.sharepoint.com/sites/FTC/Shared Documents/Finance/Procurement/Grounds Maintenance 2025/"/>
    </mc:Choice>
  </mc:AlternateContent>
  <xr:revisionPtr revIDLastSave="463" documentId="8_{373E987C-B781-41E1-9626-7313B1ACA756}" xr6:coauthVersionLast="47" xr6:coauthVersionMax="47" xr10:uidLastSave="{E3DAA549-FFA6-44F4-9086-F7DE78AB82B2}"/>
  <bookViews>
    <workbookView xWindow="-120" yWindow="-120" windowWidth="29040" windowHeight="15720" firstSheet="1" activeTab="1" xr2:uid="{00000000-000D-0000-FFFF-FFFF00000000}"/>
  </bookViews>
  <sheets>
    <sheet name="Total" sheetId="1" r:id="rId1"/>
    <sheet name="Technical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2" l="1"/>
  <c r="J10" i="2"/>
  <c r="I10" i="2"/>
  <c r="H10" i="2"/>
  <c r="G10" i="2"/>
  <c r="G11" i="2"/>
  <c r="H11" i="2"/>
  <c r="I11" i="2"/>
  <c r="J11" i="2"/>
  <c r="K11" i="2"/>
  <c r="F11" i="2"/>
  <c r="F10" i="2"/>
  <c r="K8" i="2"/>
  <c r="J8" i="2"/>
  <c r="I8" i="2"/>
  <c r="H8" i="2"/>
  <c r="G8" i="2"/>
  <c r="F8" i="2"/>
  <c r="D8" i="2"/>
  <c r="K12" i="2" l="1"/>
  <c r="G12" i="2"/>
  <c r="J12" i="2"/>
  <c r="F12" i="2"/>
  <c r="I12" i="2"/>
  <c r="H12" i="2"/>
  <c r="M5" i="1"/>
  <c r="E13" i="1" s="1"/>
  <c r="M4" i="1"/>
  <c r="M3" i="1"/>
  <c r="E11" i="1" s="1"/>
  <c r="C11" i="1"/>
  <c r="D11" i="1" l="1"/>
  <c r="G11" i="1" s="1"/>
  <c r="D13" i="1"/>
  <c r="D12" i="1" l="1"/>
  <c r="G13" i="1"/>
  <c r="E12" i="1"/>
  <c r="G12" i="1" l="1"/>
</calcChain>
</file>

<file path=xl/sharedStrings.xml><?xml version="1.0" encoding="utf-8"?>
<sst xmlns="http://schemas.openxmlformats.org/spreadsheetml/2006/main" count="54" uniqueCount="52">
  <si>
    <t>Calthorpe Park</t>
  </si>
  <si>
    <t>Company</t>
  </si>
  <si>
    <t>Equipment (out of 10)</t>
  </si>
  <si>
    <t>Play Value (out of 10)</t>
  </si>
  <si>
    <t>Quality of Equipment (out of 10)</t>
  </si>
  <si>
    <t>Met Brief (out of 10)</t>
  </si>
  <si>
    <t>Maintenance (out of 10)</t>
  </si>
  <si>
    <t>Timescales (out of 10)</t>
  </si>
  <si>
    <t>Safer Surfacing Extent (out of 10)</t>
  </si>
  <si>
    <t>Surfaces visual &amp; Maint (out of 10)</t>
  </si>
  <si>
    <t>Ancillory Features (out of 10)</t>
  </si>
  <si>
    <t>Social Areas (out of 10)</t>
  </si>
  <si>
    <t>Sub Total (out of 100)</t>
  </si>
  <si>
    <t>Evaluation factors for ranking of submissions</t>
  </si>
  <si>
    <t>Evaluation Matrix according to Award Criteria</t>
  </si>
  <si>
    <t>Cost 10% (1000 max points)</t>
  </si>
  <si>
    <t>Evaluation 30% (3000 max points)</t>
  </si>
  <si>
    <t>Subjective 50% (5000 max points)</t>
  </si>
  <si>
    <t>Reference 10% (1000 max points)</t>
  </si>
  <si>
    <t>Overall Total</t>
  </si>
  <si>
    <t>Winning submission</t>
  </si>
  <si>
    <t>Contractor A</t>
  </si>
  <si>
    <t>1000</t>
  </si>
  <si>
    <t>Contractor B</t>
  </si>
  <si>
    <t>Contractor C</t>
  </si>
  <si>
    <t>Score 1-5 in the White Boxes Only</t>
  </si>
  <si>
    <t>Section</t>
  </si>
  <si>
    <t>Criteria</t>
  </si>
  <si>
    <t>Max Points</t>
  </si>
  <si>
    <t>Max %</t>
  </si>
  <si>
    <t>% per point</t>
  </si>
  <si>
    <t>Bidder 1</t>
  </si>
  <si>
    <t>Bidder 2</t>
  </si>
  <si>
    <t>Bidder 3</t>
  </si>
  <si>
    <t>Bidder 4</t>
  </si>
  <si>
    <t>Bidder 5</t>
  </si>
  <si>
    <t>Grass Co</t>
  </si>
  <si>
    <t xml:space="preserve">Method Evaluation </t>
  </si>
  <si>
    <t>Example</t>
  </si>
  <si>
    <t>Section 3: References</t>
  </si>
  <si>
    <t>Has the tenderer listed three previous customers with similar-sized and complexity contracts, including all details?</t>
  </si>
  <si>
    <t>Sub-Criterion 1 - Infrastructure Plans</t>
  </si>
  <si>
    <t>Sub-Criterion 2 - Operational Delivery</t>
  </si>
  <si>
    <t>Sub-Criterion 3 - Mobilisation, Innovation, and Added Value</t>
  </si>
  <si>
    <t>Method Score TOTAL</t>
  </si>
  <si>
    <t>Total points from Sections 1-6 (maximum 30 points).</t>
  </si>
  <si>
    <t>Price Score</t>
  </si>
  <si>
    <t>Total points from the Price Scoring Formula (maximum 5 points).</t>
  </si>
  <si>
    <t>Price Score % TOTAL</t>
  </si>
  <si>
    <t>Total Points Score</t>
  </si>
  <si>
    <t>TOTAL OVERALL COMBINED SCORE</t>
  </si>
  <si>
    <t>Evaluator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</si>
</sst>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1">
    <xf numFmtId="0" fontId="0" fillId="0" borderId="0" xfId="0"/>
    <xf numFmtId="49" fontId="0" fillId="0" borderId="0" xfId="0" applyNumberFormat="1" applyAlignment="1">
      <alignment horizontal="left" vertical="top" wrapText="1"/>
    </xf>
    <xf numFmtId="0" fontId="1" fillId="0" borderId="0" xfId="0" applyFont="1"/>
    <xf numFmtId="10" fontId="0" fillId="0" borderId="0" xfId="0" applyNumberFormat="1"/>
    <xf numFmtId="9" fontId="0" fillId="0" borderId="0" xfId="0" applyNumberFormat="1"/>
    <xf numFmtId="0" fontId="0" fillId="0" borderId="6" xfId="0" applyBorder="1"/>
    <xf numFmtId="0" fontId="0" fillId="2" borderId="6" xfId="0" applyFill="1" applyBorder="1" applyAlignment="1">
      <alignment vertical="top"/>
    </xf>
    <xf numFmtId="49" fontId="0" fillId="2" borderId="6" xfId="0" applyNumberFormat="1" applyFill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0" fontId="0" fillId="0" borderId="6" xfId="0" applyBorder="1" applyAlignment="1">
      <alignment vertical="top"/>
    </xf>
    <xf numFmtId="49" fontId="0" fillId="0" borderId="6" xfId="0" applyNumberFormat="1" applyBorder="1" applyAlignment="1">
      <alignment horizontal="left" vertical="top" wrapText="1"/>
    </xf>
    <xf numFmtId="49" fontId="0" fillId="0" borderId="6" xfId="0" applyNumberFormat="1" applyBorder="1" applyAlignment="1">
      <alignment horizontal="right" vertical="top" wrapText="1"/>
    </xf>
    <xf numFmtId="0" fontId="1" fillId="2" borderId="6" xfId="0" applyFont="1" applyFill="1" applyBorder="1"/>
    <xf numFmtId="2" fontId="0" fillId="0" borderId="6" xfId="0" applyNumberFormat="1" applyBorder="1" applyAlignment="1">
      <alignment horizontal="right" wrapText="1"/>
    </xf>
    <xf numFmtId="49" fontId="0" fillId="0" borderId="6" xfId="0" applyNumberFormat="1" applyBorder="1" applyAlignment="1">
      <alignment horizontal="right" wrapText="1"/>
    </xf>
    <xf numFmtId="0" fontId="0" fillId="0" borderId="6" xfId="0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3" fillId="4" borderId="0" xfId="0" applyNumberFormat="1" applyFont="1" applyFill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3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10" fontId="6" fillId="4" borderId="0" xfId="0" applyNumberFormat="1" applyFont="1" applyFill="1" applyAlignment="1">
      <alignment horizontal="center" vertical="center" wrapText="1"/>
    </xf>
    <xf numFmtId="0" fontId="7" fillId="4" borderId="0" xfId="1" applyNumberFormat="1" applyFont="1" applyFill="1" applyBorder="1" applyAlignment="1">
      <alignment horizontal="center" vertical="center"/>
    </xf>
    <xf numFmtId="9" fontId="7" fillId="4" borderId="0" xfId="1" applyFont="1" applyFill="1" applyBorder="1" applyAlignment="1">
      <alignment horizontal="center" vertical="center"/>
    </xf>
    <xf numFmtId="10" fontId="7" fillId="4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3" fillId="4" borderId="0" xfId="0" applyFont="1" applyFill="1"/>
    <xf numFmtId="2" fontId="3" fillId="4" borderId="0" xfId="0" applyNumberFormat="1" applyFont="1" applyFill="1"/>
    <xf numFmtId="0" fontId="6" fillId="4" borderId="0" xfId="0" applyFont="1" applyFill="1" applyAlignment="1">
      <alignment horizontal="center" vertical="top" wrapText="1"/>
    </xf>
    <xf numFmtId="0" fontId="6" fillId="4" borderId="0" xfId="0" applyFont="1" applyFill="1" applyAlignment="1">
      <alignment vertical="top" wrapText="1"/>
    </xf>
    <xf numFmtId="0" fontId="7" fillId="4" borderId="0" xfId="0" applyFont="1" applyFill="1"/>
    <xf numFmtId="0" fontId="3" fillId="4" borderId="0" xfId="0" applyFont="1" applyFill="1" applyAlignment="1">
      <alignment vertical="center" wrapText="1"/>
    </xf>
    <xf numFmtId="10" fontId="7" fillId="4" borderId="0" xfId="1" applyNumberFormat="1" applyFont="1" applyFill="1" applyBorder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5" fillId="3" borderId="4" xfId="0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 vertical="center" wrapText="1"/>
    </xf>
    <xf numFmtId="1" fontId="5" fillId="3" borderId="15" xfId="0" applyNumberFormat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10" fontId="5" fillId="3" borderId="10" xfId="0" applyNumberFormat="1" applyFont="1" applyFill="1" applyBorder="1" applyAlignment="1">
      <alignment horizontal="center" vertical="center" wrapText="1"/>
    </xf>
    <xf numFmtId="10" fontId="6" fillId="3" borderId="2" xfId="0" applyNumberFormat="1" applyFont="1" applyFill="1" applyBorder="1" applyAlignment="1">
      <alignment horizontal="center" vertical="center" wrapText="1"/>
    </xf>
    <xf numFmtId="10" fontId="6" fillId="3" borderId="4" xfId="0" applyNumberFormat="1" applyFont="1" applyFill="1" applyBorder="1" applyAlignment="1">
      <alignment horizontal="center" vertical="center" wrapText="1"/>
    </xf>
    <xf numFmtId="164" fontId="5" fillId="3" borderId="13" xfId="1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0" fontId="6" fillId="4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/>
    </xf>
    <xf numFmtId="10" fontId="5" fillId="3" borderId="9" xfId="0" applyNumberFormat="1" applyFont="1" applyFill="1" applyBorder="1" applyAlignment="1">
      <alignment horizontal="center" vertical="center"/>
    </xf>
    <xf numFmtId="10" fontId="5" fillId="3" borderId="9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 wrapText="1"/>
    </xf>
    <xf numFmtId="1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8" xfId="0" applyNumberFormat="1" applyFont="1" applyFill="1" applyBorder="1" applyAlignment="1">
      <alignment horizontal="center" vertical="center" wrapText="1"/>
    </xf>
    <xf numFmtId="1" fontId="6" fillId="4" borderId="16" xfId="0" applyNumberFormat="1" applyFont="1" applyFill="1" applyBorder="1" applyAlignment="1">
      <alignment horizontal="center" vertical="center" wrapText="1"/>
    </xf>
    <xf numFmtId="1" fontId="6" fillId="4" borderId="10" xfId="0" applyNumberFormat="1" applyFont="1" applyFill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9" fontId="5" fillId="3" borderId="13" xfId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6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workbookViewId="0">
      <selection activeCell="C11" sqref="C11"/>
    </sheetView>
  </sheetViews>
  <sheetFormatPr defaultRowHeight="15"/>
  <cols>
    <col min="1" max="1" width="12.5703125" bestFit="1" customWidth="1"/>
    <col min="2" max="2" width="12.5703125" customWidth="1"/>
    <col min="3" max="3" width="11.5703125" customWidth="1"/>
    <col min="4" max="4" width="11" customWidth="1"/>
    <col min="5" max="5" width="10.85546875" customWidth="1"/>
    <col min="6" max="6" width="10.7109375" customWidth="1"/>
    <col min="7" max="7" width="13" customWidth="1"/>
    <col min="8" max="8" width="11.7109375" bestFit="1" customWidth="1"/>
    <col min="10" max="10" width="10.85546875" customWidth="1"/>
    <col min="11" max="11" width="10.28515625" customWidth="1"/>
    <col min="12" max="12" width="8.5703125" customWidth="1"/>
    <col min="13" max="13" width="8.28515625" customWidth="1"/>
    <col min="14" max="14" width="13.7109375" customWidth="1"/>
    <col min="15" max="15" width="10.85546875" customWidth="1"/>
    <col min="16" max="17" width="10" customWidth="1"/>
  </cols>
  <sheetData>
    <row r="1" spans="1:14">
      <c r="A1" s="2" t="s">
        <v>0</v>
      </c>
      <c r="B1" s="2"/>
    </row>
    <row r="2" spans="1:14" ht="75">
      <c r="A2" s="9" t="s">
        <v>1</v>
      </c>
      <c r="B2" s="9"/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7" t="s">
        <v>12</v>
      </c>
      <c r="N2" s="11" t="s">
        <v>13</v>
      </c>
    </row>
    <row r="3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2">
        <f>SUM(C3:L3)</f>
        <v>0</v>
      </c>
      <c r="N3" s="5"/>
    </row>
    <row r="4" spans="1:1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2">
        <f>SUM(C4:L4)</f>
        <v>0</v>
      </c>
      <c r="N4" s="5"/>
    </row>
    <row r="5" spans="1:1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12">
        <f>SUM(C5:L5)</f>
        <v>0</v>
      </c>
      <c r="N5" s="5"/>
    </row>
    <row r="8" spans="1:14">
      <c r="A8" s="2" t="s">
        <v>14</v>
      </c>
      <c r="B8" s="2"/>
    </row>
    <row r="10" spans="1:14" ht="60">
      <c r="A10" s="6" t="s">
        <v>1</v>
      </c>
      <c r="B10" s="6" t="s">
        <v>1</v>
      </c>
      <c r="C10" s="7" t="s">
        <v>15</v>
      </c>
      <c r="D10" s="7" t="s">
        <v>16</v>
      </c>
      <c r="E10" s="7" t="s">
        <v>17</v>
      </c>
      <c r="F10" s="7" t="s">
        <v>18</v>
      </c>
      <c r="G10" s="8" t="s">
        <v>19</v>
      </c>
      <c r="H10" s="7" t="s">
        <v>20</v>
      </c>
      <c r="I10" s="1"/>
      <c r="J10" s="1"/>
      <c r="K10" s="1"/>
      <c r="L10" s="1"/>
    </row>
    <row r="11" spans="1:14">
      <c r="A11" s="9"/>
      <c r="B11" s="15" t="s">
        <v>21</v>
      </c>
      <c r="C11" s="13">
        <f>47000/53298.17*1000</f>
        <v>881.83140246653875</v>
      </c>
      <c r="D11" s="13" t="e">
        <f>Technical!#REF!</f>
        <v>#REF!</v>
      </c>
      <c r="E11" s="15">
        <f>M3/100*5000</f>
        <v>0</v>
      </c>
      <c r="F11" s="14" t="s">
        <v>22</v>
      </c>
      <c r="G11" s="16" t="e">
        <f>SUM(C11:F11)</f>
        <v>#REF!</v>
      </c>
      <c r="H11" s="15"/>
      <c r="I11" s="1"/>
      <c r="J11" s="1"/>
      <c r="K11" s="1"/>
      <c r="L11" s="1"/>
    </row>
    <row r="12" spans="1:14">
      <c r="A12" s="5"/>
      <c r="B12" s="15" t="s">
        <v>23</v>
      </c>
      <c r="C12" s="15">
        <v>1000</v>
      </c>
      <c r="D12" s="17" t="e">
        <f>Technical!#REF!</f>
        <v>#REF!</v>
      </c>
      <c r="E12" s="15">
        <f t="shared" ref="E12" si="0">M4/100*5000</f>
        <v>0</v>
      </c>
      <c r="F12" s="15">
        <v>1000</v>
      </c>
      <c r="G12" s="16" t="e">
        <f>SUM(C12:F12)</f>
        <v>#REF!</v>
      </c>
      <c r="H12" s="15"/>
      <c r="I12" s="3"/>
      <c r="J12" s="3"/>
      <c r="L12" s="4"/>
    </row>
    <row r="13" spans="1:14">
      <c r="A13" s="5"/>
      <c r="B13" s="15" t="s">
        <v>24</v>
      </c>
      <c r="C13" s="15">
        <v>1000</v>
      </c>
      <c r="D13" s="17" t="e">
        <f>Technical!#REF!</f>
        <v>#REF!</v>
      </c>
      <c r="E13" s="15">
        <f>M5/100*5000</f>
        <v>0</v>
      </c>
      <c r="F13" s="15">
        <v>1000</v>
      </c>
      <c r="G13" s="16" t="e">
        <f>SUM(C13:F13)</f>
        <v>#REF!</v>
      </c>
      <c r="H13" s="15"/>
      <c r="I13" s="3"/>
      <c r="J13" s="3"/>
      <c r="L13" s="4"/>
    </row>
    <row r="16" spans="1:14">
      <c r="A16" s="1"/>
      <c r="B16" s="1"/>
      <c r="C16" s="1"/>
      <c r="D16" s="1"/>
      <c r="E16" s="1"/>
      <c r="F16" s="1"/>
      <c r="G16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4"/>
  <sheetViews>
    <sheetView tabSelected="1" zoomScale="120" zoomScaleNormal="120" workbookViewId="0">
      <selection activeCell="A13" sqref="A13"/>
    </sheetView>
  </sheetViews>
  <sheetFormatPr defaultColWidth="9.140625" defaultRowHeight="12.75"/>
  <cols>
    <col min="1" max="1" width="30.28515625" style="19" customWidth="1"/>
    <col min="2" max="2" width="57.140625" style="19" customWidth="1"/>
    <col min="3" max="3" width="11.7109375" style="20" customWidth="1"/>
    <col min="4" max="4" width="9" style="21" customWidth="1"/>
    <col min="5" max="5" width="7.28515625" style="21" customWidth="1"/>
    <col min="6" max="6" width="10" style="20" customWidth="1"/>
    <col min="7" max="8" width="8.5703125" style="20" customWidth="1"/>
    <col min="9" max="9" width="9.140625" style="20"/>
    <col min="10" max="10" width="10.28515625" style="19" bestFit="1" customWidth="1"/>
    <col min="11" max="16384" width="9.140625" style="19"/>
  </cols>
  <sheetData>
    <row r="1" spans="1:12" ht="23.25" customHeight="1" thickBot="1">
      <c r="C1" s="78" t="s">
        <v>25</v>
      </c>
      <c r="D1" s="79"/>
      <c r="E1" s="79"/>
      <c r="F1" s="79"/>
      <c r="G1" s="79"/>
      <c r="H1" s="79"/>
      <c r="I1" s="79"/>
      <c r="J1" s="79"/>
      <c r="K1" s="80"/>
    </row>
    <row r="2" spans="1:12" ht="26.25" thickBot="1">
      <c r="A2" s="47" t="s">
        <v>26</v>
      </c>
      <c r="B2" s="48" t="s">
        <v>27</v>
      </c>
      <c r="C2" s="57" t="s">
        <v>28</v>
      </c>
      <c r="D2" s="58" t="s">
        <v>29</v>
      </c>
      <c r="E2" s="59" t="s">
        <v>30</v>
      </c>
      <c r="F2" s="61" t="s">
        <v>31</v>
      </c>
      <c r="G2" s="62" t="s">
        <v>32</v>
      </c>
      <c r="H2" s="63" t="s">
        <v>33</v>
      </c>
      <c r="I2" s="63" t="s">
        <v>34</v>
      </c>
      <c r="J2" s="61" t="s">
        <v>35</v>
      </c>
      <c r="K2" s="63" t="s">
        <v>36</v>
      </c>
    </row>
    <row r="3" spans="1:12" ht="13.5" thickBot="1">
      <c r="A3" s="49" t="s">
        <v>37</v>
      </c>
      <c r="B3" s="50"/>
      <c r="C3" s="60"/>
      <c r="D3" s="38"/>
      <c r="E3" s="38"/>
      <c r="F3" s="38"/>
      <c r="G3" s="38"/>
      <c r="H3" s="38"/>
      <c r="I3" s="38"/>
      <c r="J3" s="38"/>
      <c r="K3" s="42" t="s">
        <v>38</v>
      </c>
    </row>
    <row r="4" spans="1:12" ht="26.25" thickBot="1">
      <c r="A4" s="49" t="s">
        <v>39</v>
      </c>
      <c r="B4" s="50" t="s">
        <v>40</v>
      </c>
      <c r="C4" s="37">
        <v>5</v>
      </c>
      <c r="D4" s="38">
        <v>0.05</v>
      </c>
      <c r="E4" s="38">
        <v>0.01</v>
      </c>
      <c r="F4" s="65"/>
      <c r="G4" s="65"/>
      <c r="H4" s="65"/>
      <c r="I4" s="65"/>
      <c r="J4" s="66"/>
      <c r="K4" s="74">
        <v>2</v>
      </c>
    </row>
    <row r="5" spans="1:12" ht="27.75" customHeight="1" thickBot="1">
      <c r="A5" s="49" t="s">
        <v>41</v>
      </c>
      <c r="B5" s="51"/>
      <c r="C5" s="37">
        <v>5</v>
      </c>
      <c r="D5" s="38">
        <v>0.15</v>
      </c>
      <c r="E5" s="38">
        <v>0.03</v>
      </c>
      <c r="F5" s="65"/>
      <c r="G5" s="65"/>
      <c r="H5" s="65"/>
      <c r="I5" s="65"/>
      <c r="J5" s="66"/>
      <c r="K5" s="74">
        <v>3</v>
      </c>
    </row>
    <row r="6" spans="1:12" ht="26.25" thickBot="1">
      <c r="A6" s="49" t="s">
        <v>42</v>
      </c>
      <c r="B6" s="51"/>
      <c r="C6" s="39">
        <v>5</v>
      </c>
      <c r="D6" s="38">
        <v>0.2</v>
      </c>
      <c r="E6" s="38">
        <v>0.04</v>
      </c>
      <c r="F6" s="65"/>
      <c r="G6" s="65"/>
      <c r="H6" s="65"/>
      <c r="I6" s="65"/>
      <c r="J6" s="66"/>
      <c r="K6" s="74">
        <v>4</v>
      </c>
    </row>
    <row r="7" spans="1:12" ht="26.25" thickBot="1">
      <c r="A7" s="49" t="s">
        <v>43</v>
      </c>
      <c r="B7" s="51"/>
      <c r="C7" s="40">
        <v>5</v>
      </c>
      <c r="D7" s="38">
        <v>0.2</v>
      </c>
      <c r="E7" s="38">
        <v>0.04</v>
      </c>
      <c r="F7" s="65"/>
      <c r="G7" s="65"/>
      <c r="H7" s="65"/>
      <c r="I7" s="65"/>
      <c r="J7" s="66"/>
      <c r="K7" s="74">
        <v>4</v>
      </c>
    </row>
    <row r="8" spans="1:12" ht="13.5" thickBot="1">
      <c r="A8" s="49" t="s">
        <v>44</v>
      </c>
      <c r="B8" s="52" t="s">
        <v>45</v>
      </c>
      <c r="C8" s="41">
        <v>20</v>
      </c>
      <c r="D8" s="38">
        <f>SUM(D4:D7)</f>
        <v>0.60000000000000009</v>
      </c>
      <c r="E8" s="42">
        <v>0.1</v>
      </c>
      <c r="F8" s="46">
        <f>SUM(F7*E7+F6*E6+F5*E5+F4*E4)</f>
        <v>0</v>
      </c>
      <c r="G8" s="46">
        <f>SUM(G7*E7+G6*E6+G5*E5+G4*E4)</f>
        <v>0</v>
      </c>
      <c r="H8" s="46">
        <f>SUM(H7*E7+H6*E6+H5*E5+H4*E4)</f>
        <v>0</v>
      </c>
      <c r="I8" s="46">
        <f>SUM(I7*E7+I6*E6+I5*E5+I4*E4)</f>
        <v>0</v>
      </c>
      <c r="J8" s="46">
        <f>SUM(J7*E7+J6*E6+J5*E5+J4*E4)</f>
        <v>0</v>
      </c>
      <c r="K8" s="46">
        <f>SUM(K7*E7+K6*E6+K5*E5+K4*E4)</f>
        <v>0.43000000000000005</v>
      </c>
    </row>
    <row r="9" spans="1:12" ht="13.5" thickBot="1">
      <c r="A9" s="53" t="s">
        <v>46</v>
      </c>
      <c r="B9" s="54" t="s">
        <v>47</v>
      </c>
      <c r="C9" s="41">
        <v>5</v>
      </c>
      <c r="D9" s="43">
        <v>0.4</v>
      </c>
      <c r="E9" s="43">
        <v>0.08</v>
      </c>
      <c r="F9" s="67"/>
      <c r="G9" s="67"/>
      <c r="H9" s="67"/>
      <c r="I9" s="68"/>
      <c r="J9" s="69"/>
      <c r="K9" s="75">
        <v>5</v>
      </c>
    </row>
    <row r="10" spans="1:12" ht="13.5" thickBot="1">
      <c r="A10" s="55" t="s">
        <v>48</v>
      </c>
      <c r="B10" s="56"/>
      <c r="C10" s="44"/>
      <c r="D10" s="44"/>
      <c r="E10" s="44"/>
      <c r="F10" s="70">
        <f>SUM(F9*E9)</f>
        <v>0</v>
      </c>
      <c r="G10" s="70">
        <f>SUM(G9*E9)</f>
        <v>0</v>
      </c>
      <c r="H10" s="70">
        <f>SUM(H9*E9)</f>
        <v>0</v>
      </c>
      <c r="I10" s="70">
        <f>SUM(I9*E9)</f>
        <v>0</v>
      </c>
      <c r="J10" s="70">
        <f>SUM(J9*E9)</f>
        <v>0</v>
      </c>
      <c r="K10" s="70">
        <f>SUM(K9*E9)</f>
        <v>0.4</v>
      </c>
    </row>
    <row r="11" spans="1:12" ht="15.75" thickBot="1">
      <c r="A11" s="73" t="s">
        <v>49</v>
      </c>
      <c r="B11" s="50"/>
      <c r="C11" s="44"/>
      <c r="D11" s="45"/>
      <c r="E11" s="45"/>
      <c r="F11" s="64">
        <f>SUM(F4+F5+F6+F7+F9)</f>
        <v>0</v>
      </c>
      <c r="G11" s="64">
        <f t="shared" ref="G11:K11" si="0">SUM(G4+G5+G6+G7+G9)</f>
        <v>0</v>
      </c>
      <c r="H11" s="64">
        <f t="shared" si="0"/>
        <v>0</v>
      </c>
      <c r="I11" s="64">
        <f t="shared" si="0"/>
        <v>0</v>
      </c>
      <c r="J11" s="64">
        <f t="shared" si="0"/>
        <v>0</v>
      </c>
      <c r="K11" s="64">
        <f t="shared" si="0"/>
        <v>18</v>
      </c>
    </row>
    <row r="12" spans="1:12" ht="13.5" thickBot="1">
      <c r="A12" s="49" t="s">
        <v>50</v>
      </c>
      <c r="B12" s="50"/>
      <c r="C12" s="71"/>
      <c r="D12" s="38"/>
      <c r="E12" s="42"/>
      <c r="F12" s="72">
        <f>SUM(F8+F10)</f>
        <v>0</v>
      </c>
      <c r="G12" s="72">
        <f t="shared" ref="G12:K12" si="1">SUM(G8+G10)</f>
        <v>0</v>
      </c>
      <c r="H12" s="72">
        <f t="shared" si="1"/>
        <v>0</v>
      </c>
      <c r="I12" s="72">
        <f t="shared" si="1"/>
        <v>0</v>
      </c>
      <c r="J12" s="72">
        <f t="shared" si="1"/>
        <v>0</v>
      </c>
      <c r="K12" s="72">
        <f t="shared" si="1"/>
        <v>0.83000000000000007</v>
      </c>
    </row>
    <row r="13" spans="1:12" ht="96" customHeight="1">
      <c r="A13" s="76" t="s">
        <v>51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</row>
    <row r="14" spans="1:12">
      <c r="A14" s="33"/>
      <c r="B14" s="33"/>
      <c r="C14" s="28"/>
      <c r="D14" s="27"/>
      <c r="E14" s="27"/>
      <c r="F14" s="28"/>
      <c r="G14" s="28"/>
      <c r="H14" s="28"/>
      <c r="I14" s="28"/>
      <c r="J14" s="33"/>
      <c r="K14" s="33"/>
      <c r="L14" s="33"/>
    </row>
    <row r="15" spans="1:12">
      <c r="A15" s="29"/>
      <c r="B15" s="30"/>
      <c r="C15" s="18"/>
      <c r="D15" s="22"/>
      <c r="E15" s="22"/>
      <c r="F15" s="18"/>
      <c r="G15" s="18"/>
      <c r="H15" s="18"/>
      <c r="I15" s="28"/>
      <c r="J15" s="33"/>
      <c r="K15" s="33"/>
      <c r="L15" s="33"/>
    </row>
    <row r="16" spans="1:12">
      <c r="A16" s="34"/>
      <c r="B16" s="31"/>
      <c r="C16" s="23"/>
      <c r="D16" s="24"/>
      <c r="E16" s="27"/>
      <c r="F16" s="28"/>
      <c r="G16" s="35"/>
      <c r="H16" s="28"/>
      <c r="I16" s="36"/>
      <c r="J16" s="33"/>
      <c r="K16" s="33"/>
      <c r="L16" s="33"/>
    </row>
    <row r="17" spans="1:12" ht="15" customHeight="1">
      <c r="A17" s="34"/>
      <c r="B17" s="32"/>
      <c r="C17" s="25"/>
      <c r="D17" s="26"/>
      <c r="E17" s="27"/>
      <c r="F17" s="28"/>
      <c r="G17" s="35"/>
      <c r="H17" s="28"/>
      <c r="I17" s="28"/>
      <c r="J17" s="33"/>
      <c r="K17" s="33"/>
      <c r="L17" s="33"/>
    </row>
    <row r="18" spans="1:12" ht="15" customHeight="1">
      <c r="A18" s="34"/>
      <c r="B18" s="32"/>
      <c r="C18" s="25"/>
      <c r="D18" s="27"/>
      <c r="E18" s="27"/>
      <c r="F18" s="28"/>
      <c r="G18" s="35"/>
      <c r="H18" s="28"/>
      <c r="I18" s="28"/>
      <c r="J18" s="33"/>
      <c r="K18" s="33"/>
      <c r="L18" s="33"/>
    </row>
    <row r="19" spans="1:12">
      <c r="A19" s="34"/>
      <c r="B19" s="32"/>
      <c r="C19" s="23"/>
      <c r="D19" s="24"/>
      <c r="E19" s="27"/>
      <c r="F19" s="28"/>
      <c r="G19" s="27"/>
      <c r="H19" s="28"/>
      <c r="I19" s="28"/>
      <c r="J19" s="33"/>
      <c r="K19" s="33"/>
      <c r="L19" s="33"/>
    </row>
    <row r="20" spans="1:12">
      <c r="A20" s="34"/>
      <c r="B20" s="32"/>
      <c r="C20" s="28"/>
      <c r="D20" s="27"/>
      <c r="E20" s="27"/>
      <c r="F20" s="28"/>
      <c r="G20" s="28"/>
      <c r="H20" s="28"/>
      <c r="I20" s="28"/>
      <c r="J20" s="33"/>
      <c r="K20" s="33"/>
      <c r="L20" s="33"/>
    </row>
    <row r="21" spans="1:12">
      <c r="A21" s="34"/>
      <c r="B21" s="32"/>
      <c r="C21" s="28"/>
      <c r="D21" s="27"/>
      <c r="E21" s="27"/>
      <c r="F21" s="28"/>
      <c r="G21" s="28"/>
      <c r="H21" s="28"/>
      <c r="I21" s="28"/>
      <c r="J21" s="33"/>
      <c r="K21" s="33"/>
      <c r="L21" s="33"/>
    </row>
    <row r="22" spans="1:12" ht="15" customHeight="1">
      <c r="A22" s="34"/>
      <c r="B22" s="32"/>
      <c r="C22" s="28"/>
      <c r="D22" s="27"/>
      <c r="E22" s="27"/>
      <c r="F22" s="28"/>
      <c r="G22" s="28"/>
      <c r="H22" s="28"/>
      <c r="I22" s="28"/>
      <c r="J22" s="33"/>
      <c r="K22" s="33"/>
      <c r="L22" s="33"/>
    </row>
    <row r="23" spans="1:12" ht="15.75" customHeight="1">
      <c r="A23" s="34"/>
      <c r="B23" s="32"/>
      <c r="C23" s="28"/>
      <c r="D23" s="27"/>
      <c r="E23" s="27"/>
      <c r="F23" s="28"/>
      <c r="G23" s="28"/>
      <c r="H23" s="28"/>
      <c r="I23" s="28"/>
      <c r="J23" s="33"/>
      <c r="K23" s="33"/>
      <c r="L23" s="33"/>
    </row>
    <row r="24" spans="1:12">
      <c r="A24" s="33"/>
      <c r="B24" s="33"/>
      <c r="C24" s="28"/>
      <c r="D24" s="27"/>
      <c r="E24" s="27"/>
      <c r="F24" s="28"/>
      <c r="G24" s="28"/>
      <c r="H24" s="28"/>
      <c r="I24" s="28"/>
      <c r="J24" s="33"/>
      <c r="K24" s="33"/>
      <c r="L24" s="33"/>
    </row>
  </sheetData>
  <sortState xmlns:xlrd2="http://schemas.microsoft.com/office/spreadsheetml/2017/richdata2" ref="A3:G5">
    <sortCondition descending="1" ref="B3:B5"/>
  </sortState>
  <mergeCells count="2">
    <mergeCell ref="A13:K13"/>
    <mergeCell ref="C1:K1"/>
  </mergeCells>
  <phoneticPr fontId="4" type="noConversion"/>
  <pageMargins left="0.23622047244094491" right="0" top="0.74803149606299213" bottom="0.74803149606299213" header="0.31496062992125984" footer="0.31496062992125984"/>
  <pageSetup paperSize="9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75EEE3C91D414998A252A01B0B9DBD" ma:contentTypeVersion="15" ma:contentTypeDescription="Create a new document." ma:contentTypeScope="" ma:versionID="26189debf1bdb1b2aa0ea93009fdfb65">
  <xsd:schema xmlns:xsd="http://www.w3.org/2001/XMLSchema" xmlns:xs="http://www.w3.org/2001/XMLSchema" xmlns:p="http://schemas.microsoft.com/office/2006/metadata/properties" xmlns:ns2="ae698edb-de50-4441-8a5b-a5098e19f3aa" xmlns:ns3="198d05e9-e755-4208-9d6e-b4ce28ae1a61" targetNamespace="http://schemas.microsoft.com/office/2006/metadata/properties" ma:root="true" ma:fieldsID="d93667cd17a03b6ed2413d8f297d911f" ns2:_="" ns3:_="">
    <xsd:import namespace="ae698edb-de50-4441-8a5b-a5098e19f3aa"/>
    <xsd:import namespace="198d05e9-e755-4208-9d6e-b4ce28ae1a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98edb-de50-4441-8a5b-a5098e19f3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c7b747f-1795-4af7-a355-a7de8ea0ae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8d05e9-e755-4208-9d6e-b4ce28ae1a6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ea80fc0-a3fd-4954-b922-881b594955e1}" ma:internalName="TaxCatchAll" ma:showField="CatchAllData" ma:web="198d05e9-e755-4208-9d6e-b4ce28ae1a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698edb-de50-4441-8a5b-a5098e19f3aa">
      <Terms xmlns="http://schemas.microsoft.com/office/infopath/2007/PartnerControls"/>
    </lcf76f155ced4ddcb4097134ff3c332f>
    <TaxCatchAll xmlns="198d05e9-e755-4208-9d6e-b4ce28ae1a6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E45E20-7F01-41AE-AB04-148F1531014F}"/>
</file>

<file path=customXml/itemProps2.xml><?xml version="1.0" encoding="utf-8"?>
<ds:datastoreItem xmlns:ds="http://schemas.openxmlformats.org/officeDocument/2006/customXml" ds:itemID="{54948CA6-2E79-4240-BB0D-E4D3DF8E7CEC}"/>
</file>

<file path=customXml/itemProps3.xml><?xml version="1.0" encoding="utf-8"?>
<ds:datastoreItem xmlns:ds="http://schemas.openxmlformats.org/officeDocument/2006/customXml" ds:itemID="{8381641E-3613-4645-99A7-E05A41C76F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Rushmoor Borough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Ford</dc:creator>
  <cp:keywords/>
  <dc:description/>
  <cp:lastModifiedBy>Bob Schofield</cp:lastModifiedBy>
  <cp:revision/>
  <dcterms:created xsi:type="dcterms:W3CDTF">2016-04-18T15:08:55Z</dcterms:created>
  <dcterms:modified xsi:type="dcterms:W3CDTF">2025-02-27T08:43:58Z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0x0101000875EEE3C91D414998A252A01B0B9DBD</vt:lpwstr>
  </property>
  <property fmtid="{D5CDD505-2E9C-101B-9397-08002B2CF9AE}" pid="3" name="MediaServiceImageTags">
    <vt:lpwstr/>
  </property>
</Properties>
</file>